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bcon-my.sharepoint.com/personal/stephanie_crass_cpbcon_com_au/Documents/Documents/Uni/2020/Term 3 2020/ACCT11081 - Introductory Financial Accounting/"/>
    </mc:Choice>
  </mc:AlternateContent>
  <xr:revisionPtr revIDLastSave="447" documentId="8_{F25DEEE3-ACD3-46C9-A5C0-E0F5D99F9FC9}" xr6:coauthVersionLast="41" xr6:coauthVersionMax="41" xr10:uidLastSave="{754FF9B2-3122-40C0-805F-E4E7CB13D4CB}"/>
  <bookViews>
    <workbookView xWindow="-24120" yWindow="-120" windowWidth="24240" windowHeight="13140" xr2:uid="{A2CE8244-12F8-4D2B-92DC-650D4385B684}"/>
  </bookViews>
  <sheets>
    <sheet name="Chart of Accounts" sheetId="2" r:id="rId1"/>
    <sheet name="Step 4 - Transactions" sheetId="1" r:id="rId2"/>
    <sheet name="Income Statement" sheetId="3" r:id="rId3"/>
  </sheets>
  <definedNames>
    <definedName name="_xlnm._FilterDatabase" localSheetId="1" hidden="1">'Step 4 - Transactions'!$A$1:$D$49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3" l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10" i="3"/>
  <c r="A7" i="3"/>
  <c r="A6" i="3"/>
  <c r="B16" i="3" l="1"/>
  <c r="B49" i="1"/>
  <c r="B27" i="3"/>
  <c r="B26" i="3"/>
  <c r="B25" i="3"/>
  <c r="B24" i="3"/>
  <c r="B23" i="3"/>
  <c r="B22" i="3"/>
  <c r="B21" i="3"/>
  <c r="B20" i="3"/>
  <c r="B19" i="3"/>
  <c r="B18" i="3"/>
  <c r="B17" i="3"/>
  <c r="B15" i="3"/>
  <c r="B14" i="3"/>
  <c r="B13" i="3"/>
  <c r="B12" i="3"/>
  <c r="B11" i="3"/>
  <c r="B10" i="3"/>
  <c r="B7" i="3"/>
  <c r="B6" i="3"/>
  <c r="B28" i="3" l="1"/>
  <c r="C21" i="3" s="1"/>
  <c r="B8" i="3"/>
  <c r="B30" i="3" s="1"/>
  <c r="C13" i="3" l="1"/>
  <c r="C8" i="3"/>
  <c r="C28" i="3"/>
  <c r="C19" i="3"/>
  <c r="C11" i="3"/>
  <c r="C24" i="3"/>
  <c r="C15" i="3"/>
  <c r="C18" i="3"/>
  <c r="C14" i="3"/>
  <c r="C26" i="3"/>
  <c r="C16" i="3"/>
  <c r="C12" i="3"/>
  <c r="C6" i="3"/>
  <c r="C27" i="3"/>
  <c r="C7" i="3"/>
  <c r="C17" i="3"/>
  <c r="C23" i="3"/>
  <c r="C22" i="3"/>
  <c r="C25" i="3"/>
  <c r="C20" i="3"/>
  <c r="C10" i="3"/>
</calcChain>
</file>

<file path=xl/sharedStrings.xml><?xml version="1.0" encoding="utf-8"?>
<sst xmlns="http://schemas.openxmlformats.org/spreadsheetml/2006/main" count="133" uniqueCount="68">
  <si>
    <t>Date</t>
  </si>
  <si>
    <t>Amount ($)</t>
  </si>
  <si>
    <t>Transaction Details</t>
  </si>
  <si>
    <t>Category in my chart of accounts</t>
  </si>
  <si>
    <t xml:space="preserve">Direct Debit to Suncorp </t>
  </si>
  <si>
    <t>2-1 Home and Contents Insurance</t>
  </si>
  <si>
    <t>2-2 Car Insurance</t>
  </si>
  <si>
    <t>Desposit from ABC - Monthly Pay</t>
  </si>
  <si>
    <t>1-1 Income - Salary and Wages</t>
  </si>
  <si>
    <t>Payment to Ergon Energy</t>
  </si>
  <si>
    <t xml:space="preserve">Payment to Telstra </t>
  </si>
  <si>
    <t>2-4 Telephone and Internet Expenses</t>
  </si>
  <si>
    <t xml:space="preserve">2-5 Car Loan </t>
  </si>
  <si>
    <t>Payment to Bupa</t>
  </si>
  <si>
    <t>2-6 Private Health Insurance</t>
  </si>
  <si>
    <t>CQU Bookshop</t>
  </si>
  <si>
    <t>Judo Registration</t>
  </si>
  <si>
    <t>Spotify Premium</t>
  </si>
  <si>
    <t>Netflix</t>
  </si>
  <si>
    <t>Woolworths</t>
  </si>
  <si>
    <t>Chart of Accounts</t>
  </si>
  <si>
    <t>1 - Revenue</t>
  </si>
  <si>
    <t>2 - Expenses</t>
  </si>
  <si>
    <t>2-7 General Living Expenses (Food, Fuel)</t>
  </si>
  <si>
    <t>Kmart</t>
  </si>
  <si>
    <t>Afterpay</t>
  </si>
  <si>
    <t>Chiropractor</t>
  </si>
  <si>
    <t>Caltex Fuel</t>
  </si>
  <si>
    <t>Direct Deposit - Fortnightly Rent</t>
  </si>
  <si>
    <t>Big W</t>
  </si>
  <si>
    <t>Hair Appointment</t>
  </si>
  <si>
    <t>Direct Debit to Crossfit</t>
  </si>
  <si>
    <t>Judo</t>
  </si>
  <si>
    <t>Chemist Warehouse</t>
  </si>
  <si>
    <t>1-2 Income - Reimbursements</t>
  </si>
  <si>
    <t>Payment from Housemate</t>
  </si>
  <si>
    <t>Uber Eats</t>
  </si>
  <si>
    <t>Dominos</t>
  </si>
  <si>
    <t>3 - Assets</t>
  </si>
  <si>
    <t xml:space="preserve">Nails &amp; Beauty </t>
  </si>
  <si>
    <t>Myotherapy Appointment</t>
  </si>
  <si>
    <t>Physiotherapy</t>
  </si>
  <si>
    <t>Gloria Jeans</t>
  </si>
  <si>
    <t>Oscars Breakfast</t>
  </si>
  <si>
    <t>Hayu Reality</t>
  </si>
  <si>
    <t>4 - Liabilities</t>
  </si>
  <si>
    <t>5- Equity</t>
  </si>
  <si>
    <t>Stephanie Crass</t>
  </si>
  <si>
    <t>Income Statement</t>
  </si>
  <si>
    <t>For the month ended 30 June 2020</t>
  </si>
  <si>
    <t>INCOME</t>
  </si>
  <si>
    <t>$</t>
  </si>
  <si>
    <t>Total Income</t>
  </si>
  <si>
    <t>EXPENSES</t>
  </si>
  <si>
    <t>2-8 University Expenses</t>
  </si>
  <si>
    <t xml:space="preserve">2-9 Rent </t>
  </si>
  <si>
    <t>2-10 Clothing Expenses</t>
  </si>
  <si>
    <t>2-11 Medical Expenses (Chiropractor)</t>
  </si>
  <si>
    <t>2-12 Medical Expenses (Physio)</t>
  </si>
  <si>
    <t>2-13 Medical Expenses (Myotherapy)</t>
  </si>
  <si>
    <t>2-14 Medical Expenses (Prescriptions)</t>
  </si>
  <si>
    <t>2-15 Subscriptions</t>
  </si>
  <si>
    <t>2-16 Personal Care - Gym/Judo</t>
  </si>
  <si>
    <t>2-17 Personal Care - Hair / Nails</t>
  </si>
  <si>
    <t>2-18 General Living Expenses (Takeaway)</t>
  </si>
  <si>
    <t>Total Expenses</t>
  </si>
  <si>
    <t>Profit/(Loss) for the period</t>
  </si>
  <si>
    <t>2-3 Electricity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</si>
</sst>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44" fontId="0" fillId="0" borderId="0" xfId="0" applyNumberFormat="1"/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/>
    <xf numFmtId="9" fontId="0" fillId="0" borderId="0" xfId="2" applyFont="1"/>
    <xf numFmtId="9" fontId="0" fillId="0" borderId="1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2B60-25B9-4D24-9EF6-2621BA1FF157}">
  <dimension ref="A1:A26"/>
  <sheetViews>
    <sheetView tabSelected="1" workbookViewId="0">
      <selection activeCell="A8" sqref="A8"/>
    </sheetView>
  </sheetViews>
  <sheetFormatPr defaultRowHeight="15" x14ac:dyDescent="0.25"/>
  <cols>
    <col min="1" max="1" width="37" bestFit="1" customWidth="1"/>
  </cols>
  <sheetData>
    <row r="1" spans="1:1" x14ac:dyDescent="0.25">
      <c r="A1" s="6" t="s">
        <v>20</v>
      </c>
    </row>
    <row r="2" spans="1:1" x14ac:dyDescent="0.25">
      <c r="A2" s="6" t="s">
        <v>21</v>
      </c>
    </row>
    <row r="3" spans="1:1" x14ac:dyDescent="0.25">
      <c r="A3" s="5" t="s">
        <v>8</v>
      </c>
    </row>
    <row r="4" spans="1:1" x14ac:dyDescent="0.25">
      <c r="A4" s="5" t="s">
        <v>34</v>
      </c>
    </row>
    <row r="5" spans="1:1" x14ac:dyDescent="0.25">
      <c r="A5" s="6" t="s">
        <v>22</v>
      </c>
    </row>
    <row r="6" spans="1:1" x14ac:dyDescent="0.25">
      <c r="A6" s="5" t="s">
        <v>5</v>
      </c>
    </row>
    <row r="7" spans="1:1" x14ac:dyDescent="0.25">
      <c r="A7" s="5" t="s">
        <v>6</v>
      </c>
    </row>
    <row r="8" spans="1:1" x14ac:dyDescent="0.25">
      <c r="A8" s="5" t="s">
        <v>67</v>
      </c>
    </row>
    <row r="9" spans="1:1" x14ac:dyDescent="0.25">
      <c r="A9" s="5" t="s">
        <v>11</v>
      </c>
    </row>
    <row r="10" spans="1:1" x14ac:dyDescent="0.25">
      <c r="A10" s="5" t="s">
        <v>12</v>
      </c>
    </row>
    <row r="11" spans="1:1" x14ac:dyDescent="0.25">
      <c r="A11" s="5" t="s">
        <v>14</v>
      </c>
    </row>
    <row r="12" spans="1:1" x14ac:dyDescent="0.25">
      <c r="A12" s="5" t="s">
        <v>23</v>
      </c>
    </row>
    <row r="13" spans="1:1" x14ac:dyDescent="0.25">
      <c r="A13" s="5" t="s">
        <v>54</v>
      </c>
    </row>
    <row r="14" spans="1:1" x14ac:dyDescent="0.25">
      <c r="A14" s="5" t="s">
        <v>55</v>
      </c>
    </row>
    <row r="15" spans="1:1" x14ac:dyDescent="0.25">
      <c r="A15" s="5" t="s">
        <v>56</v>
      </c>
    </row>
    <row r="16" spans="1:1" x14ac:dyDescent="0.25">
      <c r="A16" s="5" t="s">
        <v>57</v>
      </c>
    </row>
    <row r="17" spans="1:1" x14ac:dyDescent="0.25">
      <c r="A17" s="5" t="s">
        <v>58</v>
      </c>
    </row>
    <row r="18" spans="1:1" x14ac:dyDescent="0.25">
      <c r="A18" s="5" t="s">
        <v>59</v>
      </c>
    </row>
    <row r="19" spans="1:1" x14ac:dyDescent="0.25">
      <c r="A19" s="5" t="s">
        <v>60</v>
      </c>
    </row>
    <row r="20" spans="1:1" x14ac:dyDescent="0.25">
      <c r="A20" s="5" t="s">
        <v>61</v>
      </c>
    </row>
    <row r="21" spans="1:1" x14ac:dyDescent="0.25">
      <c r="A21" s="5" t="s">
        <v>62</v>
      </c>
    </row>
    <row r="22" spans="1:1" x14ac:dyDescent="0.25">
      <c r="A22" s="5" t="s">
        <v>63</v>
      </c>
    </row>
    <row r="23" spans="1:1" x14ac:dyDescent="0.25">
      <c r="A23" s="5" t="s">
        <v>64</v>
      </c>
    </row>
    <row r="24" spans="1:1" x14ac:dyDescent="0.25">
      <c r="A24" s="6" t="s">
        <v>38</v>
      </c>
    </row>
    <row r="25" spans="1:1" x14ac:dyDescent="0.25">
      <c r="A25" s="6" t="s">
        <v>45</v>
      </c>
    </row>
    <row r="26" spans="1:1" x14ac:dyDescent="0.25">
      <c r="A26" s="6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07AD-7CE0-4161-8C64-46D8E9A8B322}">
  <dimension ref="A1:D49"/>
  <sheetViews>
    <sheetView topLeftCell="A24" workbookViewId="0">
      <selection sqref="A1:D48"/>
    </sheetView>
  </sheetViews>
  <sheetFormatPr defaultRowHeight="15" x14ac:dyDescent="0.25"/>
  <cols>
    <col min="1" max="1" width="10.7109375" bestFit="1" customWidth="1"/>
    <col min="2" max="2" width="11" bestFit="1" customWidth="1"/>
    <col min="3" max="3" width="30.7109375" bestFit="1" customWidth="1"/>
    <col min="4" max="4" width="37" bestFit="1" customWidth="1"/>
  </cols>
  <sheetData>
    <row r="1" spans="1:4" x14ac:dyDescent="0.25">
      <c r="A1" s="4" t="s">
        <v>0</v>
      </c>
      <c r="B1" s="3" t="s">
        <v>1</v>
      </c>
      <c r="C1" s="4" t="s">
        <v>2</v>
      </c>
      <c r="D1" s="4" t="s">
        <v>3</v>
      </c>
    </row>
    <row r="2" spans="1:4" x14ac:dyDescent="0.25">
      <c r="A2" s="1">
        <v>43983</v>
      </c>
      <c r="B2" s="2">
        <v>-63.24</v>
      </c>
      <c r="C2" t="s">
        <v>19</v>
      </c>
      <c r="D2" s="5" t="s">
        <v>23</v>
      </c>
    </row>
    <row r="3" spans="1:4" x14ac:dyDescent="0.25">
      <c r="A3" s="1">
        <v>43985</v>
      </c>
      <c r="B3" s="2">
        <v>-58.31</v>
      </c>
      <c r="C3" t="s">
        <v>4</v>
      </c>
      <c r="D3" s="5" t="s">
        <v>5</v>
      </c>
    </row>
    <row r="4" spans="1:4" x14ac:dyDescent="0.25">
      <c r="A4" s="1">
        <v>43985</v>
      </c>
      <c r="B4" s="2">
        <v>-10</v>
      </c>
      <c r="C4" t="s">
        <v>24</v>
      </c>
      <c r="D4" s="5" t="s">
        <v>56</v>
      </c>
    </row>
    <row r="5" spans="1:4" x14ac:dyDescent="0.25">
      <c r="A5" s="1">
        <v>43985</v>
      </c>
      <c r="B5" s="2">
        <v>-30.48</v>
      </c>
      <c r="C5" t="s">
        <v>25</v>
      </c>
      <c r="D5" s="5" t="s">
        <v>56</v>
      </c>
    </row>
    <row r="6" spans="1:4" x14ac:dyDescent="0.25">
      <c r="A6" s="1">
        <v>43986</v>
      </c>
      <c r="B6" s="2">
        <v>-48.65</v>
      </c>
      <c r="C6" t="s">
        <v>27</v>
      </c>
      <c r="D6" s="5" t="s">
        <v>23</v>
      </c>
    </row>
    <row r="7" spans="1:4" x14ac:dyDescent="0.25">
      <c r="A7" s="1">
        <v>43987</v>
      </c>
      <c r="B7" s="2">
        <v>-380</v>
      </c>
      <c r="C7" t="s">
        <v>28</v>
      </c>
      <c r="D7" s="5" t="s">
        <v>55</v>
      </c>
    </row>
    <row r="8" spans="1:4" x14ac:dyDescent="0.25">
      <c r="A8" s="1">
        <v>43987</v>
      </c>
      <c r="B8" s="2">
        <v>-50.15</v>
      </c>
      <c r="C8" t="s">
        <v>29</v>
      </c>
      <c r="D8" s="5" t="s">
        <v>23</v>
      </c>
    </row>
    <row r="9" spans="1:4" x14ac:dyDescent="0.25">
      <c r="A9" s="1">
        <v>43987</v>
      </c>
      <c r="B9" s="2">
        <v>-10</v>
      </c>
      <c r="C9" t="s">
        <v>32</v>
      </c>
      <c r="D9" s="5" t="s">
        <v>62</v>
      </c>
    </row>
    <row r="10" spans="1:4" x14ac:dyDescent="0.25">
      <c r="A10" s="1">
        <v>43990</v>
      </c>
      <c r="B10" s="2">
        <v>-3.92</v>
      </c>
      <c r="C10" t="s">
        <v>19</v>
      </c>
      <c r="D10" s="5" t="s">
        <v>23</v>
      </c>
    </row>
    <row r="11" spans="1:4" x14ac:dyDescent="0.25">
      <c r="A11" s="1">
        <v>43991</v>
      </c>
      <c r="B11" s="2">
        <v>-42.98</v>
      </c>
      <c r="C11" t="s">
        <v>19</v>
      </c>
      <c r="D11" s="5" t="s">
        <v>23</v>
      </c>
    </row>
    <row r="12" spans="1:4" x14ac:dyDescent="0.25">
      <c r="A12" s="1">
        <v>43992</v>
      </c>
      <c r="B12" s="2">
        <v>-92.77</v>
      </c>
      <c r="C12" t="s">
        <v>4</v>
      </c>
      <c r="D12" s="5" t="s">
        <v>6</v>
      </c>
    </row>
    <row r="13" spans="1:4" x14ac:dyDescent="0.25">
      <c r="A13" s="1">
        <v>43994</v>
      </c>
      <c r="B13" s="2">
        <v>-10</v>
      </c>
      <c r="C13" t="s">
        <v>32</v>
      </c>
      <c r="D13" s="5" t="s">
        <v>62</v>
      </c>
    </row>
    <row r="14" spans="1:4" x14ac:dyDescent="0.25">
      <c r="A14" s="1">
        <v>43995</v>
      </c>
      <c r="B14" s="2">
        <v>4359</v>
      </c>
      <c r="C14" t="s">
        <v>7</v>
      </c>
      <c r="D14" s="5" t="s">
        <v>8</v>
      </c>
    </row>
    <row r="15" spans="1:4" x14ac:dyDescent="0.25">
      <c r="A15" s="1">
        <v>43995</v>
      </c>
      <c r="B15" s="2">
        <v>-355</v>
      </c>
      <c r="C15" t="s">
        <v>9</v>
      </c>
      <c r="D15" s="5" t="s">
        <v>67</v>
      </c>
    </row>
    <row r="16" spans="1:4" x14ac:dyDescent="0.25">
      <c r="A16" s="1">
        <v>43995</v>
      </c>
      <c r="B16" s="2">
        <v>-383.02</v>
      </c>
      <c r="C16" t="s">
        <v>10</v>
      </c>
      <c r="D16" s="5" t="s">
        <v>11</v>
      </c>
    </row>
    <row r="17" spans="1:4" x14ac:dyDescent="0.25">
      <c r="A17" s="1">
        <v>43995</v>
      </c>
      <c r="B17" s="2">
        <v>-25.16</v>
      </c>
      <c r="C17" t="s">
        <v>33</v>
      </c>
      <c r="D17" s="5" t="s">
        <v>60</v>
      </c>
    </row>
    <row r="18" spans="1:4" x14ac:dyDescent="0.25">
      <c r="A18" s="1">
        <v>43996</v>
      </c>
      <c r="B18" s="2">
        <v>-97</v>
      </c>
      <c r="C18" t="s">
        <v>39</v>
      </c>
      <c r="D18" s="5" t="s">
        <v>63</v>
      </c>
    </row>
    <row r="19" spans="1:4" x14ac:dyDescent="0.25">
      <c r="A19" s="1">
        <v>43996</v>
      </c>
      <c r="B19" s="2">
        <v>-134.84</v>
      </c>
      <c r="C19" t="s">
        <v>19</v>
      </c>
      <c r="D19" s="5" t="s">
        <v>23</v>
      </c>
    </row>
    <row r="20" spans="1:4" x14ac:dyDescent="0.25">
      <c r="A20" s="1">
        <v>43998</v>
      </c>
      <c r="B20" s="2">
        <v>-701.2</v>
      </c>
      <c r="C20" t="s">
        <v>4</v>
      </c>
      <c r="D20" s="5" t="s">
        <v>12</v>
      </c>
    </row>
    <row r="21" spans="1:4" x14ac:dyDescent="0.25">
      <c r="A21" s="1">
        <v>43999</v>
      </c>
      <c r="B21" s="2">
        <v>-144.31</v>
      </c>
      <c r="C21" t="s">
        <v>13</v>
      </c>
      <c r="D21" s="5" t="s">
        <v>14</v>
      </c>
    </row>
    <row r="22" spans="1:4" x14ac:dyDescent="0.25">
      <c r="A22" s="1">
        <v>43999</v>
      </c>
      <c r="B22" s="2">
        <v>-124.95</v>
      </c>
      <c r="C22" t="s">
        <v>15</v>
      </c>
      <c r="D22" s="5" t="s">
        <v>54</v>
      </c>
    </row>
    <row r="23" spans="1:4" x14ac:dyDescent="0.25">
      <c r="A23" s="1">
        <v>43999</v>
      </c>
      <c r="B23" s="2">
        <v>-21.1</v>
      </c>
      <c r="C23" t="s">
        <v>26</v>
      </c>
      <c r="D23" s="5" t="s">
        <v>57</v>
      </c>
    </row>
    <row r="24" spans="1:4" x14ac:dyDescent="0.25">
      <c r="A24" s="1">
        <v>43999</v>
      </c>
      <c r="B24" s="2">
        <v>-110</v>
      </c>
      <c r="C24" t="s">
        <v>16</v>
      </c>
      <c r="D24" s="5" t="s">
        <v>62</v>
      </c>
    </row>
    <row r="25" spans="1:4" x14ac:dyDescent="0.25">
      <c r="A25" s="1">
        <v>43999</v>
      </c>
      <c r="B25" s="2">
        <v>-65</v>
      </c>
      <c r="C25" t="s">
        <v>41</v>
      </c>
      <c r="D25" s="5" t="s">
        <v>58</v>
      </c>
    </row>
    <row r="26" spans="1:4" x14ac:dyDescent="0.25">
      <c r="A26" s="1">
        <v>43999</v>
      </c>
      <c r="B26" s="2">
        <v>-30.48</v>
      </c>
      <c r="C26" t="s">
        <v>25</v>
      </c>
      <c r="D26" s="5" t="s">
        <v>56</v>
      </c>
    </row>
    <row r="27" spans="1:4" x14ac:dyDescent="0.25">
      <c r="A27" s="1">
        <v>43999</v>
      </c>
      <c r="B27" s="2">
        <v>-30</v>
      </c>
      <c r="C27" t="s">
        <v>43</v>
      </c>
      <c r="D27" s="5" t="s">
        <v>64</v>
      </c>
    </row>
    <row r="28" spans="1:4" x14ac:dyDescent="0.25">
      <c r="A28" s="1">
        <v>44000</v>
      </c>
      <c r="B28" s="2">
        <v>-11.99</v>
      </c>
      <c r="C28" t="s">
        <v>17</v>
      </c>
      <c r="D28" s="5" t="s">
        <v>61</v>
      </c>
    </row>
    <row r="29" spans="1:4" x14ac:dyDescent="0.25">
      <c r="A29" s="1">
        <v>44000</v>
      </c>
      <c r="B29" s="2">
        <v>-150</v>
      </c>
      <c r="C29" t="s">
        <v>30</v>
      </c>
      <c r="D29" s="5" t="s">
        <v>63</v>
      </c>
    </row>
    <row r="30" spans="1:4" x14ac:dyDescent="0.25">
      <c r="A30" s="1">
        <v>44000</v>
      </c>
      <c r="B30" s="2">
        <v>-70.150000000000006</v>
      </c>
      <c r="C30" t="s">
        <v>40</v>
      </c>
      <c r="D30" s="5" t="s">
        <v>59</v>
      </c>
    </row>
    <row r="31" spans="1:4" x14ac:dyDescent="0.25">
      <c r="A31" s="1">
        <v>44000</v>
      </c>
      <c r="B31" s="2">
        <v>-5.99</v>
      </c>
      <c r="C31" t="s">
        <v>44</v>
      </c>
      <c r="D31" s="5" t="s">
        <v>61</v>
      </c>
    </row>
    <row r="32" spans="1:4" x14ac:dyDescent="0.25">
      <c r="A32" s="1">
        <v>44001</v>
      </c>
      <c r="B32" s="2">
        <v>-380</v>
      </c>
      <c r="C32" t="s">
        <v>28</v>
      </c>
      <c r="D32" s="5" t="s">
        <v>55</v>
      </c>
    </row>
    <row r="33" spans="1:4" x14ac:dyDescent="0.25">
      <c r="A33" s="1">
        <v>44001</v>
      </c>
      <c r="B33" s="2">
        <v>-10</v>
      </c>
      <c r="C33" t="s">
        <v>32</v>
      </c>
      <c r="D33" s="5" t="s">
        <v>62</v>
      </c>
    </row>
    <row r="34" spans="1:4" x14ac:dyDescent="0.25">
      <c r="A34" s="1">
        <v>44001</v>
      </c>
      <c r="B34" s="2">
        <v>-48.33</v>
      </c>
      <c r="C34" t="s">
        <v>19</v>
      </c>
      <c r="D34" s="5" t="s">
        <v>23</v>
      </c>
    </row>
    <row r="35" spans="1:4" x14ac:dyDescent="0.25">
      <c r="A35" s="1">
        <v>44001</v>
      </c>
      <c r="B35" s="2">
        <v>-166.2</v>
      </c>
      <c r="C35" t="s">
        <v>31</v>
      </c>
      <c r="D35" s="5" t="s">
        <v>62</v>
      </c>
    </row>
    <row r="36" spans="1:4" x14ac:dyDescent="0.25">
      <c r="A36" s="1">
        <v>44001</v>
      </c>
      <c r="B36" s="2">
        <v>-13.99</v>
      </c>
      <c r="C36" t="s">
        <v>18</v>
      </c>
      <c r="D36" s="5" t="s">
        <v>61</v>
      </c>
    </row>
    <row r="37" spans="1:4" x14ac:dyDescent="0.25">
      <c r="A37" s="1">
        <v>44001</v>
      </c>
      <c r="B37" s="2">
        <v>-63.86</v>
      </c>
      <c r="C37" t="s">
        <v>27</v>
      </c>
      <c r="D37" s="5" t="s">
        <v>23</v>
      </c>
    </row>
    <row r="38" spans="1:4" x14ac:dyDescent="0.25">
      <c r="A38" s="1">
        <v>44003</v>
      </c>
      <c r="B38" s="2">
        <v>-14.99</v>
      </c>
      <c r="C38" t="s">
        <v>33</v>
      </c>
      <c r="D38" s="5" t="s">
        <v>60</v>
      </c>
    </row>
    <row r="39" spans="1:4" x14ac:dyDescent="0.25">
      <c r="A39" s="1">
        <v>44005</v>
      </c>
      <c r="B39" s="2">
        <v>45</v>
      </c>
      <c r="C39" t="s">
        <v>35</v>
      </c>
      <c r="D39" s="5" t="s">
        <v>34</v>
      </c>
    </row>
    <row r="40" spans="1:4" x14ac:dyDescent="0.25">
      <c r="A40" s="1">
        <v>44005</v>
      </c>
      <c r="B40" s="2">
        <v>45</v>
      </c>
      <c r="C40" t="s">
        <v>35</v>
      </c>
      <c r="D40" s="5" t="s">
        <v>34</v>
      </c>
    </row>
    <row r="41" spans="1:4" x14ac:dyDescent="0.25">
      <c r="A41" s="1">
        <v>44006</v>
      </c>
      <c r="B41" s="2">
        <v>-15</v>
      </c>
      <c r="C41" t="s">
        <v>19</v>
      </c>
      <c r="D41" s="5" t="s">
        <v>23</v>
      </c>
    </row>
    <row r="42" spans="1:4" x14ac:dyDescent="0.25">
      <c r="A42" s="1">
        <v>44007</v>
      </c>
      <c r="B42" s="2">
        <v>-21.45</v>
      </c>
      <c r="C42" t="s">
        <v>36</v>
      </c>
      <c r="D42" s="5" t="s">
        <v>64</v>
      </c>
    </row>
    <row r="43" spans="1:4" x14ac:dyDescent="0.25">
      <c r="A43" s="1">
        <v>44007</v>
      </c>
      <c r="B43" s="2">
        <v>-5.9</v>
      </c>
      <c r="C43" t="s">
        <v>42</v>
      </c>
      <c r="D43" s="5" t="s">
        <v>64</v>
      </c>
    </row>
    <row r="44" spans="1:4" x14ac:dyDescent="0.25">
      <c r="A44" s="1">
        <v>44008</v>
      </c>
      <c r="B44" s="2">
        <v>-10</v>
      </c>
      <c r="C44" t="s">
        <v>32</v>
      </c>
      <c r="D44" s="5" t="s">
        <v>62</v>
      </c>
    </row>
    <row r="45" spans="1:4" x14ac:dyDescent="0.25">
      <c r="A45" s="1">
        <v>44008</v>
      </c>
      <c r="B45" s="2">
        <v>-62.77</v>
      </c>
      <c r="C45" t="s">
        <v>19</v>
      </c>
      <c r="D45" s="5" t="s">
        <v>23</v>
      </c>
    </row>
    <row r="46" spans="1:4" x14ac:dyDescent="0.25">
      <c r="A46" s="1">
        <v>44008</v>
      </c>
      <c r="B46" s="2">
        <v>-30.48</v>
      </c>
      <c r="C46" t="s">
        <v>25</v>
      </c>
      <c r="D46" s="5" t="s">
        <v>56</v>
      </c>
    </row>
    <row r="47" spans="1:4" x14ac:dyDescent="0.25">
      <c r="A47" s="1">
        <v>44009</v>
      </c>
      <c r="B47" s="2">
        <v>-43.62</v>
      </c>
      <c r="C47" t="s">
        <v>37</v>
      </c>
      <c r="D47" s="5" t="s">
        <v>64</v>
      </c>
    </row>
    <row r="48" spans="1:4" x14ac:dyDescent="0.25">
      <c r="A48" s="1">
        <v>44012</v>
      </c>
      <c r="B48" s="2">
        <v>-58.31</v>
      </c>
      <c r="C48" t="s">
        <v>4</v>
      </c>
      <c r="D48" s="5" t="s">
        <v>5</v>
      </c>
    </row>
    <row r="49" spans="2:2" x14ac:dyDescent="0.25">
      <c r="B49" s="7">
        <f>SUM(B2:B48)</f>
        <v>243.40999999999991</v>
      </c>
    </row>
  </sheetData>
  <autoFilter ref="A1:D49" xr:uid="{DD9D3FAB-1E5A-467E-B4E5-CB76E9829E83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2B49-E64E-41B7-800F-2DB9A85FC2F3}">
  <dimension ref="A1:C30"/>
  <sheetViews>
    <sheetView topLeftCell="A5" workbookViewId="0">
      <selection activeCell="F25" sqref="F25"/>
    </sheetView>
  </sheetViews>
  <sheetFormatPr defaultRowHeight="15" x14ac:dyDescent="0.25"/>
  <cols>
    <col min="1" max="1" width="38" bestFit="1" customWidth="1"/>
    <col min="2" max="2" width="10.5703125" bestFit="1" customWidth="1"/>
  </cols>
  <sheetData>
    <row r="1" spans="1:3" x14ac:dyDescent="0.25">
      <c r="A1" s="9" t="s">
        <v>47</v>
      </c>
      <c r="B1" s="9"/>
    </row>
    <row r="2" spans="1:3" x14ac:dyDescent="0.25">
      <c r="A2" s="9" t="s">
        <v>48</v>
      </c>
      <c r="B2" s="9"/>
    </row>
    <row r="3" spans="1:3" x14ac:dyDescent="0.25">
      <c r="A3" s="9" t="s">
        <v>49</v>
      </c>
      <c r="B3" s="9"/>
    </row>
    <row r="4" spans="1:3" x14ac:dyDescent="0.25">
      <c r="A4" s="10"/>
      <c r="B4" s="10"/>
    </row>
    <row r="5" spans="1:3" x14ac:dyDescent="0.25">
      <c r="A5" s="6" t="s">
        <v>50</v>
      </c>
      <c r="B5" s="3" t="s">
        <v>51</v>
      </c>
    </row>
    <row r="6" spans="1:3" x14ac:dyDescent="0.25">
      <c r="A6" s="5" t="str">
        <f>'Chart of Accounts'!A3</f>
        <v>1-1 Income - Salary and Wages</v>
      </c>
      <c r="B6" s="7">
        <f>'Step 4 - Transactions'!B14</f>
        <v>4359</v>
      </c>
      <c r="C6" s="12">
        <f>B6/$B$8</f>
        <v>0.97977073499662848</v>
      </c>
    </row>
    <row r="7" spans="1:3" x14ac:dyDescent="0.25">
      <c r="A7" s="5" t="str">
        <f>'Chart of Accounts'!A4</f>
        <v>1-2 Income - Reimbursements</v>
      </c>
      <c r="B7" s="11">
        <f>'Step 4 - Transactions'!B39+'Step 4 - Transactions'!B40</f>
        <v>90</v>
      </c>
      <c r="C7" s="13">
        <f>B7/$B$8</f>
        <v>2.0229265003371546E-2</v>
      </c>
    </row>
    <row r="8" spans="1:3" x14ac:dyDescent="0.25">
      <c r="A8" s="8" t="s">
        <v>52</v>
      </c>
      <c r="B8" s="7">
        <f>SUM(B6:B7)</f>
        <v>4449</v>
      </c>
      <c r="C8" s="12">
        <f>B8/$B$8</f>
        <v>1</v>
      </c>
    </row>
    <row r="9" spans="1:3" x14ac:dyDescent="0.25">
      <c r="A9" s="6" t="s">
        <v>53</v>
      </c>
    </row>
    <row r="10" spans="1:3" x14ac:dyDescent="0.25">
      <c r="A10" s="5" t="str">
        <f>'Chart of Accounts'!A6</f>
        <v>2-1 Home and Contents Insurance</v>
      </c>
      <c r="B10" s="7">
        <f>'Step 4 - Transactions'!B3+'Step 4 - Transactions'!B48</f>
        <v>-116.62</v>
      </c>
      <c r="C10" s="12">
        <f>B10/B28</f>
        <v>2.772975967700133E-2</v>
      </c>
    </row>
    <row r="11" spans="1:3" x14ac:dyDescent="0.25">
      <c r="A11" s="5" t="str">
        <f>'Chart of Accounts'!A7</f>
        <v>2-2 Car Insurance</v>
      </c>
      <c r="B11" s="7">
        <f>'Step 4 - Transactions'!B12</f>
        <v>-92.77</v>
      </c>
      <c r="C11" s="12">
        <f>B11/B28</f>
        <v>2.205873611074784E-2</v>
      </c>
    </row>
    <row r="12" spans="1:3" x14ac:dyDescent="0.25">
      <c r="A12" s="5" t="str">
        <f>'Chart of Accounts'!A8</f>
        <v>2-3 Electricity Expenses</v>
      </c>
      <c r="B12" s="7">
        <f>'Step 4 - Transactions'!B15</f>
        <v>-355</v>
      </c>
      <c r="C12" s="12">
        <f>B12/B28</f>
        <v>8.4411461887630532E-2</v>
      </c>
    </row>
    <row r="13" spans="1:3" x14ac:dyDescent="0.25">
      <c r="A13" s="5" t="str">
        <f>'Chart of Accounts'!A9</f>
        <v>2-4 Telephone and Internet Expenses</v>
      </c>
      <c r="B13" s="7">
        <f>'Step 4 - Transactions'!B16</f>
        <v>-383.02</v>
      </c>
      <c r="C13" s="12">
        <f>B13/B28</f>
        <v>9.1074022907606314E-2</v>
      </c>
    </row>
    <row r="14" spans="1:3" x14ac:dyDescent="0.25">
      <c r="A14" s="5" t="str">
        <f>'Chart of Accounts'!A10</f>
        <v xml:space="preserve">2-5 Car Loan </v>
      </c>
      <c r="B14" s="7">
        <f>'Step 4 - Transactions'!B20</f>
        <v>-701.2</v>
      </c>
      <c r="C14" s="12">
        <f>B14/B28</f>
        <v>0.16673047063551136</v>
      </c>
    </row>
    <row r="15" spans="1:3" x14ac:dyDescent="0.25">
      <c r="A15" s="5" t="str">
        <f>'Chart of Accounts'!A11</f>
        <v>2-6 Private Health Insurance</v>
      </c>
      <c r="B15" s="7">
        <f>'Step 4 - Transactions'!B21</f>
        <v>-144.31</v>
      </c>
      <c r="C15" s="12">
        <f>B15/B28</f>
        <v>3.4313853704236508E-2</v>
      </c>
    </row>
    <row r="16" spans="1:3" x14ac:dyDescent="0.25">
      <c r="A16" s="5" t="str">
        <f>'Chart of Accounts'!A12</f>
        <v>2-7 General Living Expenses (Food, Fuel)</v>
      </c>
      <c r="B16" s="7">
        <f>'Step 4 - Transactions'!B2+'Step 4 - Transactions'!B6+'Step 4 - Transactions'!B8+'Step 4 - Transactions'!B10+'Step 4 - Transactions'!B11+'Step 4 - Transactions'!B19+'Step 4 - Transactions'!B34+'Step 4 - Transactions'!B37+'Step 4 - Transactions'!B41+'Step 4 - Transactions'!B45</f>
        <v>-533.74</v>
      </c>
      <c r="C16" s="12">
        <f>B16/B28</f>
        <v>0.1269120385011378</v>
      </c>
    </row>
    <row r="17" spans="1:3" x14ac:dyDescent="0.25">
      <c r="A17" s="5" t="str">
        <f>'Chart of Accounts'!A13</f>
        <v>2-8 University Expenses</v>
      </c>
      <c r="B17" s="7">
        <f>'Step 4 - Transactions'!B22</f>
        <v>-124.95</v>
      </c>
      <c r="C17" s="12">
        <f>B17/B28</f>
        <v>2.9710456796787139E-2</v>
      </c>
    </row>
    <row r="18" spans="1:3" x14ac:dyDescent="0.25">
      <c r="A18" s="5" t="str">
        <f>'Chart of Accounts'!A14</f>
        <v xml:space="preserve">2-9 Rent </v>
      </c>
      <c r="B18" s="7">
        <f>'Step 4 - Transactions'!B7+'Step 4 - Transactions'!B32</f>
        <v>-760</v>
      </c>
      <c r="C18" s="12">
        <f>B18/B28</f>
        <v>0.18071186206929352</v>
      </c>
    </row>
    <row r="19" spans="1:3" x14ac:dyDescent="0.25">
      <c r="A19" s="5" t="str">
        <f>'Chart of Accounts'!A15</f>
        <v>2-10 Clothing Expenses</v>
      </c>
      <c r="B19" s="7">
        <f>'Step 4 - Transactions'!B4+'Step 4 - Transactions'!B5+'Step 4 - Transactions'!B26+'Step 4 - Transactions'!B46</f>
        <v>-101.44000000000001</v>
      </c>
      <c r="C19" s="12">
        <f>B19/B28</f>
        <v>2.4120278010933076E-2</v>
      </c>
    </row>
    <row r="20" spans="1:3" x14ac:dyDescent="0.25">
      <c r="A20" s="5" t="str">
        <f>'Chart of Accounts'!A16</f>
        <v>2-11 Medical Expenses (Chiropractor)</v>
      </c>
      <c r="B20" s="7">
        <f>'Step 4 - Transactions'!B23</f>
        <v>-21.1</v>
      </c>
      <c r="C20" s="12">
        <f>B20/B28</f>
        <v>5.0171319600817018E-3</v>
      </c>
    </row>
    <row r="21" spans="1:3" x14ac:dyDescent="0.25">
      <c r="A21" s="5" t="str">
        <f>'Chart of Accounts'!A17</f>
        <v>2-12 Medical Expenses (Physio)</v>
      </c>
      <c r="B21" s="7">
        <f>'Step 4 - Transactions'!B25</f>
        <v>-65</v>
      </c>
      <c r="C21" s="12">
        <f>B21/B28</f>
        <v>1.5455619782242209E-2</v>
      </c>
    </row>
    <row r="22" spans="1:3" x14ac:dyDescent="0.25">
      <c r="A22" s="5" t="str">
        <f>'Chart of Accounts'!A18</f>
        <v>2-13 Medical Expenses (Myotherapy)</v>
      </c>
      <c r="B22" s="7">
        <f>'Step 4 - Transactions'!B30</f>
        <v>-70.150000000000006</v>
      </c>
      <c r="C22" s="12">
        <f>B22/B28</f>
        <v>1.6680180426527556E-2</v>
      </c>
    </row>
    <row r="23" spans="1:3" x14ac:dyDescent="0.25">
      <c r="A23" s="5" t="str">
        <f>'Chart of Accounts'!A19</f>
        <v>2-14 Medical Expenses (Prescriptions)</v>
      </c>
      <c r="B23" s="7">
        <f>'Step 4 - Transactions'!B17+'Step 4 - Transactions'!B38</f>
        <v>-40.15</v>
      </c>
      <c r="C23" s="12">
        <f>B23/B28</f>
        <v>9.5468174501080715E-3</v>
      </c>
    </row>
    <row r="24" spans="1:3" x14ac:dyDescent="0.25">
      <c r="A24" s="5" t="str">
        <f>'Chart of Accounts'!A20</f>
        <v>2-15 Subscriptions</v>
      </c>
      <c r="B24" s="7">
        <f>'Step 4 - Transactions'!B28+'Step 4 - Transactions'!B31+'Step 4 - Transactions'!B36</f>
        <v>-31.97</v>
      </c>
      <c r="C24" s="12">
        <f>B24/B28</f>
        <v>7.6017871452043603E-3</v>
      </c>
    </row>
    <row r="25" spans="1:3" x14ac:dyDescent="0.25">
      <c r="A25" s="5" t="str">
        <f>'Chart of Accounts'!A21</f>
        <v>2-16 Personal Care - Gym/Judo</v>
      </c>
      <c r="B25" s="7">
        <f>'Step 4 - Transactions'!B9+'Step 4 - Transactions'!B13+'Step 4 - Transactions'!B24+'Step 4 - Transactions'!B33+'Step 4 - Transactions'!B35+'Step 4 - Transactions'!B44</f>
        <v>-316.2</v>
      </c>
      <c r="C25" s="12">
        <f>B25/B28</f>
        <v>7.5185645771461335E-2</v>
      </c>
    </row>
    <row r="26" spans="1:3" x14ac:dyDescent="0.25">
      <c r="A26" s="5" t="str">
        <f>'Chart of Accounts'!A22</f>
        <v>2-17 Personal Care - Hair / Nails</v>
      </c>
      <c r="B26" s="7">
        <f>'Step 4 - Transactions'!B18+'Step 4 - Transactions'!B29</f>
        <v>-247</v>
      </c>
      <c r="C26" s="12">
        <f>B26/B28</f>
        <v>5.8731355172520393E-2</v>
      </c>
    </row>
    <row r="27" spans="1:3" x14ac:dyDescent="0.25">
      <c r="A27" s="5" t="str">
        <f>'Chart of Accounts'!A23</f>
        <v>2-18 General Living Expenses (Takeaway)</v>
      </c>
      <c r="B27" s="11">
        <f>'Step 4 - Transactions'!B27+'Step 4 - Transactions'!B42+'Step 4 - Transactions'!B43+'Step 4 - Transactions'!B47</f>
        <v>-100.97</v>
      </c>
      <c r="C27" s="13">
        <f>B27/B28</f>
        <v>2.4008521990969166E-2</v>
      </c>
    </row>
    <row r="28" spans="1:3" x14ac:dyDescent="0.25">
      <c r="A28" s="8" t="s">
        <v>65</v>
      </c>
      <c r="B28" s="7">
        <f>SUM(B10:B27)</f>
        <v>-4205.5899999999992</v>
      </c>
      <c r="C28" s="12">
        <f>B28/B28</f>
        <v>1</v>
      </c>
    </row>
    <row r="29" spans="1:3" x14ac:dyDescent="0.25">
      <c r="A29" s="8"/>
      <c r="B29" s="11"/>
    </row>
    <row r="30" spans="1:3" x14ac:dyDescent="0.25">
      <c r="A30" s="6" t="s">
        <v>66</v>
      </c>
      <c r="B30" s="11">
        <f>B8+B28</f>
        <v>243.41000000000076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201E15B397D4790E0DFA89EAD2333" ma:contentTypeVersion="10" ma:contentTypeDescription="Create a new document." ma:contentTypeScope="" ma:versionID="a112294f23bb63c13a8a90549418ba23">
  <xsd:schema xmlns:xsd="http://www.w3.org/2001/XMLSchema" xmlns:xs="http://www.w3.org/2001/XMLSchema" xmlns:p="http://schemas.microsoft.com/office/2006/metadata/properties" xmlns:ns3="8f78eb16-b874-45ec-87d2-5cf14888dc4f" targetNamespace="http://schemas.microsoft.com/office/2006/metadata/properties" ma:root="true" ma:fieldsID="a6ec1f4f9e907ed2339012ba1d0ad9ac" ns3:_="">
    <xsd:import namespace="8f78eb16-b874-45ec-87d2-5cf14888dc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8eb16-b874-45ec-87d2-5cf14888d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E44DFA-BBB2-4785-BCCB-2BD9B02BC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78eb16-b874-45ec-87d2-5cf14888d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749D51-9F68-4320-B5A1-471D4506E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8ACA39-018A-49DE-B10A-78483BCECF6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f78eb16-b874-45ec-87d2-5cf14888dc4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 of Accounts</vt:lpstr>
      <vt:lpstr>Step 4 - Transactions</vt:lpstr>
      <vt:lpstr>Income Statement</vt:lpstr>
    </vt:vector>
  </TitlesOfParts>
  <Company>CPB Contractors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Crass, Stephanie</dc:creator>
  <cp:lastModifiedBy>Crass, Stephanie</cp:lastModifiedBy>
  <dcterms:created xsi:type="dcterms:W3CDTF">2020-12-13T00:24:05Z</dcterms:created>
  <dcterms:modified xsi:type="dcterms:W3CDTF">2020-12-13T11:07:45Z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0x010100ED8201E15B397D4790E0DFA89EAD2333</vt:lpwstr>
  </property>
</Properties>
</file>